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ontariogov-my.sharepoint.com/personal/jessica_fish_ontario_ca/Documents/1. Desktop/OYAP 2/"/>
    </mc:Choice>
  </mc:AlternateContent>
  <xr:revisionPtr revIDLastSave="104" documentId="8_{3FD254C7-DFDB-477D-A84A-27545EEEC1BA}" xr6:coauthVersionLast="47" xr6:coauthVersionMax="47" xr10:uidLastSave="{12B2E331-4C6B-4A20-9A29-EC896516E79C}"/>
  <bookViews>
    <workbookView xWindow="-108" yWindow="-108" windowWidth="23256" windowHeight="14016" tabRatio="854" xr2:uid="{00000000-000D-0000-FFFF-FFFF00000000}"/>
  </bookViews>
  <sheets>
    <sheet name="2.10.3 ActOYAP TrdLanGen" sheetId="6" r:id="rId1"/>
  </sheets>
  <definedNames>
    <definedName name="_xlnm.Print_Titles" localSheetId="0">'2.10.3 ActOYAP TrdLanGen'!$5:$5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2" i="6" l="1"/>
  <c r="K72" i="6"/>
  <c r="J72" i="6"/>
  <c r="I72" i="6"/>
  <c r="H72" i="6"/>
  <c r="G72" i="6"/>
  <c r="F72" i="6"/>
  <c r="E72" i="6"/>
  <c r="D72" i="6"/>
  <c r="L71" i="6"/>
  <c r="K71" i="6"/>
  <c r="J71" i="6"/>
  <c r="I71" i="6"/>
  <c r="H71" i="6"/>
  <c r="G71" i="6"/>
  <c r="F71" i="6"/>
  <c r="E71" i="6"/>
  <c r="D71" i="6"/>
  <c r="L70" i="6"/>
  <c r="K70" i="6"/>
  <c r="J70" i="6"/>
  <c r="I70" i="6"/>
  <c r="H70" i="6"/>
  <c r="G70" i="6"/>
  <c r="F70" i="6"/>
  <c r="E70" i="6"/>
  <c r="D70" i="6"/>
  <c r="L69" i="6"/>
  <c r="K69" i="6"/>
  <c r="J69" i="6"/>
  <c r="I69" i="6"/>
  <c r="H69" i="6"/>
  <c r="G69" i="6"/>
  <c r="F69" i="6"/>
  <c r="E69" i="6"/>
  <c r="D69" i="6"/>
  <c r="G73" i="6" l="1"/>
  <c r="E73" i="6"/>
  <c r="D73" i="6"/>
  <c r="K73" i="6"/>
  <c r="F73" i="6"/>
  <c r="L73" i="6"/>
  <c r="J73" i="6"/>
  <c r="I73" i="6"/>
  <c r="H73" i="6"/>
</calcChain>
</file>

<file path=xl/sharedStrings.xml><?xml version="1.0" encoding="utf-8"?>
<sst xmlns="http://schemas.openxmlformats.org/spreadsheetml/2006/main" count="208" uniqueCount="145">
  <si>
    <t>INDUST</t>
  </si>
  <si>
    <t>SERVC</t>
  </si>
  <si>
    <t>240P</t>
  </si>
  <si>
    <t>Parts Technician</t>
  </si>
  <si>
    <t>241A</t>
  </si>
  <si>
    <t>Terrazzo, Tile and Marble Setter</t>
  </si>
  <si>
    <t>CONSTR</t>
  </si>
  <si>
    <t>245R</t>
  </si>
  <si>
    <t>Retail Meat Cutter</t>
  </si>
  <si>
    <t>AUTO</t>
  </si>
  <si>
    <t>306A</t>
  </si>
  <si>
    <t>Plumber</t>
  </si>
  <si>
    <t>307A</t>
  </si>
  <si>
    <t>Steamfitter</t>
  </si>
  <si>
    <t>308A</t>
  </si>
  <si>
    <t>Sheet Metal Worker</t>
  </si>
  <si>
    <t>309A</t>
  </si>
  <si>
    <t>Electrician - Construction and Maintenance</t>
  </si>
  <si>
    <t>309C</t>
  </si>
  <si>
    <t>Electrician - Domestic and Rural</t>
  </si>
  <si>
    <t>310B</t>
  </si>
  <si>
    <t>Auto Body and Collision Damage Repairer</t>
  </si>
  <si>
    <t>310D</t>
  </si>
  <si>
    <t>Transmission Technician</t>
  </si>
  <si>
    <t>310G</t>
  </si>
  <si>
    <t>Motorcycle Technician</t>
  </si>
  <si>
    <t>310J</t>
  </si>
  <si>
    <t>Truck-Trailer Service Technician</t>
  </si>
  <si>
    <t>310Q</t>
  </si>
  <si>
    <t>Auto Body Repairer</t>
  </si>
  <si>
    <t>310S</t>
  </si>
  <si>
    <t>Automotive Service Technician</t>
  </si>
  <si>
    <t>310T</t>
  </si>
  <si>
    <t>Truck and Coach Technician</t>
  </si>
  <si>
    <t>313A</t>
  </si>
  <si>
    <t>Refrigeration and Air Conditioning Systems Mechanic</t>
  </si>
  <si>
    <t>313D</t>
  </si>
  <si>
    <t>Residential Air Conditioning Systems Mechanic</t>
  </si>
  <si>
    <t>332A</t>
  </si>
  <si>
    <t>Hairstylist</t>
  </si>
  <si>
    <t>339A</t>
  </si>
  <si>
    <t>Hoisting Engineer - Mobile Crane Operator 1</t>
  </si>
  <si>
    <t>401A</t>
  </si>
  <si>
    <t>Brick and Stone Mason</t>
  </si>
  <si>
    <t>403A</t>
  </si>
  <si>
    <t>General Carpenter</t>
  </si>
  <si>
    <t>410N</t>
  </si>
  <si>
    <t>Automotive Painter</t>
  </si>
  <si>
    <t>415A</t>
  </si>
  <si>
    <t>Cook</t>
  </si>
  <si>
    <t>415B</t>
  </si>
  <si>
    <t>Assistant Cook</t>
  </si>
  <si>
    <t>421A</t>
  </si>
  <si>
    <t>Heavy Duty Equipment Technician</t>
  </si>
  <si>
    <t>423A</t>
  </si>
  <si>
    <t>Baker</t>
  </si>
  <si>
    <t>423C</t>
  </si>
  <si>
    <t>Baker-Patissier</t>
  </si>
  <si>
    <t>425A</t>
  </si>
  <si>
    <t>Agricultural Equipment Technician</t>
  </si>
  <si>
    <t>426A</t>
  </si>
  <si>
    <t>Construction Millwright</t>
  </si>
  <si>
    <t>427A</t>
  </si>
  <si>
    <t>Sprinkler and Fire Protection Installer</t>
  </si>
  <si>
    <t>429A</t>
  </si>
  <si>
    <t>General Machinist</t>
  </si>
  <si>
    <t>430A</t>
  </si>
  <si>
    <t>Tool and Die Maker</t>
  </si>
  <si>
    <t>431A</t>
  </si>
  <si>
    <t>Mould Maker</t>
  </si>
  <si>
    <t>433A</t>
  </si>
  <si>
    <t>Industrial Mechanic Millwright</t>
  </si>
  <si>
    <t>434A</t>
  </si>
  <si>
    <t>Powerline Technician</t>
  </si>
  <si>
    <t>435A</t>
  </si>
  <si>
    <t>Small Engine Technician</t>
  </si>
  <si>
    <t>435B</t>
  </si>
  <si>
    <t>Marine Engine Technician</t>
  </si>
  <si>
    <t>437A</t>
  </si>
  <si>
    <t>Metal Fabricator (Fitter)</t>
  </si>
  <si>
    <t>438A</t>
  </si>
  <si>
    <t>Cabinetmaker</t>
  </si>
  <si>
    <t>441C</t>
  </si>
  <si>
    <t>Horticultural Technician</t>
  </si>
  <si>
    <t>442A</t>
  </si>
  <si>
    <t>Industrial Electrician</t>
  </si>
  <si>
    <t>444A</t>
  </si>
  <si>
    <t>Arborist</t>
  </si>
  <si>
    <t>448A</t>
  </si>
  <si>
    <t>Floor Covering Installer</t>
  </si>
  <si>
    <t>449A</t>
  </si>
  <si>
    <t>Roofer</t>
  </si>
  <si>
    <t>450A</t>
  </si>
  <si>
    <t>Construction Craft Worker</t>
  </si>
  <si>
    <t>451A</t>
  </si>
  <si>
    <t>Drywall, Acoustic and Lathing Applicator</t>
  </si>
  <si>
    <t>453A</t>
  </si>
  <si>
    <t>Drywall Finisher and Plasterer</t>
  </si>
  <si>
    <t>456A</t>
  </si>
  <si>
    <t>Welder</t>
  </si>
  <si>
    <t>605B</t>
  </si>
  <si>
    <t>Water Well Driller</t>
  </si>
  <si>
    <t>620A</t>
  </si>
  <si>
    <t>Child and Youth Worker</t>
  </si>
  <si>
    <t>620C</t>
  </si>
  <si>
    <t>Child Development Practitioner</t>
  </si>
  <si>
    <t>620D</t>
  </si>
  <si>
    <t>Developmental Services Worker</t>
  </si>
  <si>
    <t>620E</t>
  </si>
  <si>
    <t>Educational Assistant</t>
  </si>
  <si>
    <t>631A</t>
  </si>
  <si>
    <t>Network Cabling Specialist</t>
  </si>
  <si>
    <t>634B</t>
  </si>
  <si>
    <t>Information Technology - Hardware Technician</t>
  </si>
  <si>
    <t>636A</t>
  </si>
  <si>
    <t>Heavy Equipment Operator - Tractor Loader Backhoe</t>
  </si>
  <si>
    <t>636B</t>
  </si>
  <si>
    <t>Heavy Equipment Operator - Excavator</t>
  </si>
  <si>
    <t>636C</t>
  </si>
  <si>
    <t>Heavy Equipment Operator - Dozer</t>
  </si>
  <si>
    <t>636E</t>
  </si>
  <si>
    <t>Elevating Devices Mechanic</t>
  </si>
  <si>
    <t>640D</t>
  </si>
  <si>
    <t>Agricultural - Dairy Herdsperson</t>
  </si>
  <si>
    <t>Grand Total</t>
  </si>
  <si>
    <t>Trade Name</t>
  </si>
  <si>
    <t>Trade</t>
  </si>
  <si>
    <t>Sector</t>
  </si>
  <si>
    <t>308R</t>
  </si>
  <si>
    <t>Residential (Low-Rise) Sheet Metal Installer</t>
  </si>
  <si>
    <t>420A</t>
  </si>
  <si>
    <t>Ironworker - Structural and Ornamental</t>
  </si>
  <si>
    <t>Data as of Sept 17, 2024</t>
  </si>
  <si>
    <t>Clients who are active in OYAP as of the report date PLUS those client who have "Completed" or "Withdrawn" from OYAP between June 1 - August 31 of the current year</t>
  </si>
  <si>
    <t>Male_EN</t>
  </si>
  <si>
    <t>Male_FR</t>
  </si>
  <si>
    <t>Female_EN</t>
  </si>
  <si>
    <t>Female_FR</t>
  </si>
  <si>
    <t>Other_EN</t>
  </si>
  <si>
    <t>NotDisclose_EN</t>
  </si>
  <si>
    <t>NotDisclose_FR</t>
  </si>
  <si>
    <t>Trans_EN</t>
  </si>
  <si>
    <t>Active OYAP Registration by Trade, School Board Language and Gender</t>
  </si>
  <si>
    <t>Total</t>
  </si>
  <si>
    <t>ONTARIO YOUTH APPRENTICESHIP PROGRAM (OYAP) Registration for 2023-2024 School Year (Sept 1, 2023-Aug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</si>
</sst>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64"/>
      <name val="Arial"/>
      <family val="2"/>
    </font>
    <font>
      <b/>
      <i/>
      <u/>
      <sz val="14"/>
      <name val="Calibri"/>
      <family val="2"/>
    </font>
    <font>
      <b/>
      <sz val="15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3" fontId="20" fillId="0" borderId="0" xfId="2" applyNumberFormat="1" applyFont="1" applyFill="1" applyBorder="1"/>
    <xf numFmtId="0" fontId="19" fillId="0" borderId="0" xfId="42" applyFont="1"/>
    <xf numFmtId="0" fontId="21" fillId="0" borderId="0" xfId="42" applyFont="1"/>
    <xf numFmtId="0" fontId="22" fillId="0" borderId="0" xfId="42" applyFont="1"/>
    <xf numFmtId="0" fontId="22" fillId="0" borderId="0" xfId="42" applyFont="1" applyAlignment="1">
      <alignment horizontal="left"/>
    </xf>
    <xf numFmtId="0" fontId="23" fillId="0" borderId="0" xfId="42" applyFont="1"/>
    <xf numFmtId="0" fontId="24" fillId="33" borderId="0" xfId="0" applyFont="1" applyFill="1" applyBorder="1"/>
    <xf numFmtId="0" fontId="24" fillId="0" borderId="0" xfId="0" applyFont="1" applyFill="1" applyBorder="1"/>
    <xf numFmtId="0" fontId="24" fillId="0" borderId="0" xfId="0" applyFont="1"/>
    <xf numFmtId="0" fontId="24" fillId="0" borderId="0" xfId="0" applyNumberFormat="1" applyFont="1"/>
    <xf numFmtId="0" fontId="25" fillId="0" borderId="0" xfId="0" applyFont="1" applyBorder="1"/>
    <xf numFmtId="3" fontId="24" fillId="0" borderId="0" xfId="0" applyNumberFormat="1" applyFont="1" applyBorder="1"/>
    <xf numFmtId="0" fontId="24" fillId="0" borderId="0" xfId="0" applyFont="1" applyBorder="1"/>
    <xf numFmtId="3" fontId="25" fillId="0" borderId="0" xfId="0" applyNumberFormat="1" applyFont="1" applyBorder="1"/>
    <xf numFmtId="3" fontId="25" fillId="34" borderId="0" xfId="0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Act APPR by Trade and Gender - JULY 2 2009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font>
        <strike val="0"/>
        <outline val="0"/>
        <shadow val="0"/>
        <u val="none"/>
        <vertAlign val="baseline"/>
        <sz val="12"/>
        <name val="Calibri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L68" totalsRowShown="0" headerRowDxfId="1" dataDxfId="0" tableBorderDxfId="14">
  <autoFilter ref="A5:L68" xr:uid="{00000000-0009-0000-0100-000002000000}"/>
  <tableColumns count="12">
    <tableColumn id="1" xr3:uid="{00000000-0010-0000-0100-000001000000}" name="Trade" dataDxfId="13"/>
    <tableColumn id="2" xr3:uid="{00000000-0010-0000-0100-000002000000}" name="Trade Name" dataDxfId="12"/>
    <tableColumn id="3" xr3:uid="{00000000-0010-0000-0100-000003000000}" name="Sector" dataDxfId="11"/>
    <tableColumn id="15" xr3:uid="{00000000-0010-0000-0100-00000F000000}" name="Male_EN" dataDxfId="10"/>
    <tableColumn id="16" xr3:uid="{00000000-0010-0000-0100-000010000000}" name="Male_FR" dataDxfId="9"/>
    <tableColumn id="17" xr3:uid="{00000000-0010-0000-0100-000011000000}" name="Female_EN" dataDxfId="8"/>
    <tableColumn id="18" xr3:uid="{00000000-0010-0000-0100-000012000000}" name="Female_FR" dataDxfId="7"/>
    <tableColumn id="19" xr3:uid="{00000000-0010-0000-0100-000013000000}" name="Other_EN" dataDxfId="6"/>
    <tableColumn id="21" xr3:uid="{00000000-0010-0000-0100-000015000000}" name="NotDisclose_EN" dataDxfId="5"/>
    <tableColumn id="22" xr3:uid="{00000000-0010-0000-0100-000016000000}" name="NotDisclose_FR" dataDxfId="4"/>
    <tableColumn id="23" xr3:uid="{00000000-0010-0000-0100-000017000000}" name="Trans_EN" dataDxfId="3"/>
    <tableColumn id="25" xr3:uid="{00000000-0010-0000-0100-000019000000}" name="Tota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76"/>
  <sheetViews>
    <sheetView tabSelected="1" zoomScale="75" zoomScaleNormal="75" workbookViewId="0">
      <pane xSplit="3" ySplit="5" topLeftCell="D6" activePane="bottomRight" state="frozen"/>
      <selection pane="topRight" activeCell="D1" sqref="D1"/>
      <selection pane="bottomLeft" activeCell="A12" sqref="A12"/>
      <selection pane="bottomRight"/>
    </sheetView>
  </sheetViews>
  <sheetFormatPr defaultColWidth="0" defaultRowHeight="15.6" zeroHeight="1" x14ac:dyDescent="0.3"/>
  <cols>
    <col min="1" max="1" width="9.6640625" style="9" customWidth="1"/>
    <col min="2" max="2" width="50.21875" style="9" customWidth="1"/>
    <col min="3" max="3" width="10.77734375" style="9" customWidth="1"/>
    <col min="4" max="4" width="10.5546875" style="9" bestFit="1" customWidth="1"/>
    <col min="5" max="5" width="10.21875" style="9" bestFit="1" customWidth="1"/>
    <col min="6" max="6" width="12.33203125" style="9" bestFit="1" customWidth="1"/>
    <col min="7" max="7" width="12.109375" style="9" bestFit="1" customWidth="1"/>
    <col min="8" max="8" width="11.21875" style="9" bestFit="1" customWidth="1"/>
    <col min="9" max="9" width="16.21875" style="9" bestFit="1" customWidth="1"/>
    <col min="10" max="10" width="16" style="9" bestFit="1" customWidth="1"/>
    <col min="11" max="11" width="11" style="9" bestFit="1" customWidth="1"/>
    <col min="12" max="12" width="7.33203125" style="9" bestFit="1" customWidth="1"/>
    <col min="13" max="16384" width="8.88671875" style="9" hidden="1"/>
  </cols>
  <sheetData>
    <row r="1" spans="1:12" s="2" customFormat="1" ht="19.8" x14ac:dyDescent="0.4">
      <c r="A1" s="1" t="s">
        <v>144</v>
      </c>
    </row>
    <row r="2" spans="1:12" s="3" customFormat="1" x14ac:dyDescent="0.3">
      <c r="A2" s="3" t="s">
        <v>142</v>
      </c>
    </row>
    <row r="3" spans="1:12" s="3" customFormat="1" x14ac:dyDescent="0.3">
      <c r="A3" s="4" t="s">
        <v>132</v>
      </c>
    </row>
    <row r="4" spans="1:12" s="6" customFormat="1" x14ac:dyDescent="0.3">
      <c r="A4" s="5" t="s">
        <v>133</v>
      </c>
    </row>
    <row r="5" spans="1:12" s="8" customFormat="1" x14ac:dyDescent="0.3">
      <c r="A5" s="7" t="s">
        <v>126</v>
      </c>
      <c r="B5" s="7" t="s">
        <v>125</v>
      </c>
      <c r="C5" s="7" t="s">
        <v>127</v>
      </c>
      <c r="D5" s="7" t="s">
        <v>134</v>
      </c>
      <c r="E5" s="7" t="s">
        <v>135</v>
      </c>
      <c r="F5" s="7" t="s">
        <v>136</v>
      </c>
      <c r="G5" s="7" t="s">
        <v>137</v>
      </c>
      <c r="H5" s="7" t="s">
        <v>138</v>
      </c>
      <c r="I5" s="7" t="s">
        <v>139</v>
      </c>
      <c r="J5" s="7" t="s">
        <v>140</v>
      </c>
      <c r="K5" s="7" t="s">
        <v>141</v>
      </c>
      <c r="L5" s="7" t="s">
        <v>143</v>
      </c>
    </row>
    <row r="6" spans="1:12" x14ac:dyDescent="0.3">
      <c r="A6" s="9" t="s">
        <v>2</v>
      </c>
      <c r="B6" s="9" t="s">
        <v>3</v>
      </c>
      <c r="C6" s="9" t="s">
        <v>1</v>
      </c>
      <c r="D6" s="10">
        <v>1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1</v>
      </c>
    </row>
    <row r="7" spans="1:12" x14ac:dyDescent="0.3">
      <c r="A7" s="9" t="s">
        <v>4</v>
      </c>
      <c r="B7" s="9" t="s">
        <v>5</v>
      </c>
      <c r="C7" s="9" t="s">
        <v>6</v>
      </c>
      <c r="D7" s="10">
        <v>1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1</v>
      </c>
    </row>
    <row r="8" spans="1:12" x14ac:dyDescent="0.3">
      <c r="A8" s="9" t="s">
        <v>7</v>
      </c>
      <c r="B8" s="9" t="s">
        <v>8</v>
      </c>
      <c r="C8" s="9" t="s">
        <v>1</v>
      </c>
      <c r="D8" s="10">
        <v>12</v>
      </c>
      <c r="E8" s="10">
        <v>1</v>
      </c>
      <c r="F8" s="10">
        <v>0</v>
      </c>
      <c r="G8" s="10">
        <v>1</v>
      </c>
      <c r="H8" s="10">
        <v>0</v>
      </c>
      <c r="I8" s="10">
        <v>0</v>
      </c>
      <c r="J8" s="10">
        <v>0</v>
      </c>
      <c r="K8" s="10">
        <v>0</v>
      </c>
      <c r="L8" s="10">
        <v>14</v>
      </c>
    </row>
    <row r="9" spans="1:12" x14ac:dyDescent="0.3">
      <c r="A9" s="9" t="s">
        <v>10</v>
      </c>
      <c r="B9" s="9" t="s">
        <v>11</v>
      </c>
      <c r="C9" s="9" t="s">
        <v>6</v>
      </c>
      <c r="D9" s="10">
        <v>234</v>
      </c>
      <c r="E9" s="10">
        <v>9</v>
      </c>
      <c r="F9" s="10">
        <v>5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249</v>
      </c>
    </row>
    <row r="10" spans="1:12" x14ac:dyDescent="0.3">
      <c r="A10" s="9" t="s">
        <v>12</v>
      </c>
      <c r="B10" s="9" t="s">
        <v>13</v>
      </c>
      <c r="C10" s="9" t="s">
        <v>6</v>
      </c>
      <c r="D10" s="10">
        <v>0</v>
      </c>
      <c r="E10" s="10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1</v>
      </c>
    </row>
    <row r="11" spans="1:12" x14ac:dyDescent="0.3">
      <c r="A11" s="9" t="s">
        <v>14</v>
      </c>
      <c r="B11" s="9" t="s">
        <v>15</v>
      </c>
      <c r="C11" s="9" t="s">
        <v>6</v>
      </c>
      <c r="D11" s="10">
        <v>17</v>
      </c>
      <c r="E11" s="10">
        <v>2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19</v>
      </c>
    </row>
    <row r="12" spans="1:12" x14ac:dyDescent="0.3">
      <c r="A12" s="9" t="s">
        <v>128</v>
      </c>
      <c r="B12" s="9" t="s">
        <v>129</v>
      </c>
      <c r="C12" s="9" t="s">
        <v>6</v>
      </c>
      <c r="D12" s="10">
        <v>2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2</v>
      </c>
    </row>
    <row r="13" spans="1:12" x14ac:dyDescent="0.3">
      <c r="A13" s="9" t="s">
        <v>16</v>
      </c>
      <c r="B13" s="9" t="s">
        <v>17</v>
      </c>
      <c r="C13" s="9" t="s">
        <v>6</v>
      </c>
      <c r="D13" s="10">
        <v>565</v>
      </c>
      <c r="E13" s="10">
        <v>58</v>
      </c>
      <c r="F13" s="10">
        <v>43</v>
      </c>
      <c r="G13" s="10">
        <v>5</v>
      </c>
      <c r="H13" s="10">
        <v>0</v>
      </c>
      <c r="I13" s="10">
        <v>1</v>
      </c>
      <c r="J13" s="10">
        <v>0</v>
      </c>
      <c r="K13" s="10">
        <v>1</v>
      </c>
      <c r="L13" s="10">
        <v>673</v>
      </c>
    </row>
    <row r="14" spans="1:12" x14ac:dyDescent="0.3">
      <c r="A14" s="9" t="s">
        <v>18</v>
      </c>
      <c r="B14" s="9" t="s">
        <v>19</v>
      </c>
      <c r="C14" s="9" t="s">
        <v>6</v>
      </c>
      <c r="D14" s="10">
        <v>2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2</v>
      </c>
    </row>
    <row r="15" spans="1:12" x14ac:dyDescent="0.3">
      <c r="A15" s="9" t="s">
        <v>20</v>
      </c>
      <c r="B15" s="9" t="s">
        <v>21</v>
      </c>
      <c r="C15" s="9" t="s">
        <v>9</v>
      </c>
      <c r="D15" s="10">
        <v>43</v>
      </c>
      <c r="E15" s="10">
        <v>3</v>
      </c>
      <c r="F15" s="10">
        <v>5</v>
      </c>
      <c r="G15" s="10">
        <v>1</v>
      </c>
      <c r="H15" s="10">
        <v>0</v>
      </c>
      <c r="I15" s="10">
        <v>0</v>
      </c>
      <c r="J15" s="10">
        <v>0</v>
      </c>
      <c r="K15" s="10">
        <v>0</v>
      </c>
      <c r="L15" s="10">
        <v>52</v>
      </c>
    </row>
    <row r="16" spans="1:12" x14ac:dyDescent="0.3">
      <c r="A16" s="9" t="s">
        <v>22</v>
      </c>
      <c r="B16" s="9" t="s">
        <v>23</v>
      </c>
      <c r="C16" s="9" t="s">
        <v>9</v>
      </c>
      <c r="D16" s="10">
        <v>1</v>
      </c>
      <c r="E16" s="10">
        <v>1</v>
      </c>
      <c r="F16" s="10">
        <v>0</v>
      </c>
      <c r="G16" s="10">
        <v>0</v>
      </c>
      <c r="H16" s="10">
        <v>0</v>
      </c>
      <c r="I16" s="10">
        <v>1</v>
      </c>
      <c r="J16" s="10">
        <v>0</v>
      </c>
      <c r="K16" s="10">
        <v>0</v>
      </c>
      <c r="L16" s="10">
        <v>3</v>
      </c>
    </row>
    <row r="17" spans="1:12" x14ac:dyDescent="0.3">
      <c r="A17" s="9" t="s">
        <v>24</v>
      </c>
      <c r="B17" s="9" t="s">
        <v>25</v>
      </c>
      <c r="C17" s="9" t="s">
        <v>9</v>
      </c>
      <c r="D17" s="10">
        <v>5</v>
      </c>
      <c r="E17" s="10">
        <v>1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6</v>
      </c>
    </row>
    <row r="18" spans="1:12" x14ac:dyDescent="0.3">
      <c r="A18" s="9" t="s">
        <v>26</v>
      </c>
      <c r="B18" s="9" t="s">
        <v>27</v>
      </c>
      <c r="C18" s="9" t="s">
        <v>9</v>
      </c>
      <c r="D18" s="10">
        <v>2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2</v>
      </c>
    </row>
    <row r="19" spans="1:12" x14ac:dyDescent="0.3">
      <c r="A19" s="9" t="s">
        <v>28</v>
      </c>
      <c r="B19" s="9" t="s">
        <v>29</v>
      </c>
      <c r="C19" s="9" t="s">
        <v>9</v>
      </c>
      <c r="D19" s="10">
        <v>2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2</v>
      </c>
    </row>
    <row r="20" spans="1:12" x14ac:dyDescent="0.3">
      <c r="A20" s="9" t="s">
        <v>30</v>
      </c>
      <c r="B20" s="9" t="s">
        <v>31</v>
      </c>
      <c r="C20" s="9" t="s">
        <v>9</v>
      </c>
      <c r="D20" s="10">
        <v>681</v>
      </c>
      <c r="E20" s="10">
        <v>41</v>
      </c>
      <c r="F20" s="10">
        <v>76</v>
      </c>
      <c r="G20" s="10">
        <v>0</v>
      </c>
      <c r="H20" s="10">
        <v>0</v>
      </c>
      <c r="I20" s="10">
        <v>5</v>
      </c>
      <c r="J20" s="10">
        <v>0</v>
      </c>
      <c r="K20" s="10">
        <v>3</v>
      </c>
      <c r="L20" s="10">
        <v>806</v>
      </c>
    </row>
    <row r="21" spans="1:12" x14ac:dyDescent="0.3">
      <c r="A21" s="9" t="s">
        <v>32</v>
      </c>
      <c r="B21" s="9" t="s">
        <v>33</v>
      </c>
      <c r="C21" s="9" t="s">
        <v>9</v>
      </c>
      <c r="D21" s="10">
        <v>188</v>
      </c>
      <c r="E21" s="10">
        <v>18</v>
      </c>
      <c r="F21" s="10">
        <v>13</v>
      </c>
      <c r="G21" s="10">
        <v>0</v>
      </c>
      <c r="H21" s="10">
        <v>0</v>
      </c>
      <c r="I21" s="10">
        <v>2</v>
      </c>
      <c r="J21" s="10">
        <v>1</v>
      </c>
      <c r="K21" s="10">
        <v>1</v>
      </c>
      <c r="L21" s="10">
        <v>223</v>
      </c>
    </row>
    <row r="22" spans="1:12" x14ac:dyDescent="0.3">
      <c r="A22" s="9" t="s">
        <v>34</v>
      </c>
      <c r="B22" s="9" t="s">
        <v>35</v>
      </c>
      <c r="C22" s="9" t="s">
        <v>6</v>
      </c>
      <c r="D22" s="10">
        <v>71</v>
      </c>
      <c r="E22" s="10">
        <v>4</v>
      </c>
      <c r="F22" s="10">
        <v>3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78</v>
      </c>
    </row>
    <row r="23" spans="1:12" x14ac:dyDescent="0.3">
      <c r="A23" s="9" t="s">
        <v>36</v>
      </c>
      <c r="B23" s="9" t="s">
        <v>37</v>
      </c>
      <c r="C23" s="9" t="s">
        <v>6</v>
      </c>
      <c r="D23" s="10">
        <v>19</v>
      </c>
      <c r="E23" s="10">
        <v>1</v>
      </c>
      <c r="F23" s="10">
        <v>1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21</v>
      </c>
    </row>
    <row r="24" spans="1:12" x14ac:dyDescent="0.3">
      <c r="A24" s="9" t="s">
        <v>38</v>
      </c>
      <c r="B24" s="9" t="s">
        <v>39</v>
      </c>
      <c r="C24" s="9" t="s">
        <v>1</v>
      </c>
      <c r="D24" s="10">
        <v>26</v>
      </c>
      <c r="E24" s="10">
        <v>0</v>
      </c>
      <c r="F24" s="10">
        <v>191</v>
      </c>
      <c r="G24" s="10">
        <v>4</v>
      </c>
      <c r="H24" s="10">
        <v>3</v>
      </c>
      <c r="I24" s="10">
        <v>1</v>
      </c>
      <c r="J24" s="10">
        <v>0</v>
      </c>
      <c r="K24" s="10">
        <v>0</v>
      </c>
      <c r="L24" s="10">
        <v>225</v>
      </c>
    </row>
    <row r="25" spans="1:12" x14ac:dyDescent="0.3">
      <c r="A25" s="9" t="s">
        <v>40</v>
      </c>
      <c r="B25" s="9" t="s">
        <v>41</v>
      </c>
      <c r="C25" s="9" t="s">
        <v>6</v>
      </c>
      <c r="D25" s="10">
        <v>2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2</v>
      </c>
    </row>
    <row r="26" spans="1:12" x14ac:dyDescent="0.3">
      <c r="A26" s="9" t="s">
        <v>42</v>
      </c>
      <c r="B26" s="9" t="s">
        <v>43</v>
      </c>
      <c r="C26" s="9" t="s">
        <v>6</v>
      </c>
      <c r="D26" s="10">
        <v>51</v>
      </c>
      <c r="E26" s="10">
        <v>3</v>
      </c>
      <c r="F26" s="10">
        <v>4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58</v>
      </c>
    </row>
    <row r="27" spans="1:12" x14ac:dyDescent="0.3">
      <c r="A27" s="9" t="s">
        <v>44</v>
      </c>
      <c r="B27" s="9" t="s">
        <v>45</v>
      </c>
      <c r="C27" s="9" t="s">
        <v>6</v>
      </c>
      <c r="D27" s="10">
        <v>320</v>
      </c>
      <c r="E27" s="10">
        <v>15</v>
      </c>
      <c r="F27" s="10">
        <v>52</v>
      </c>
      <c r="G27" s="10">
        <v>3</v>
      </c>
      <c r="H27" s="10">
        <v>0</v>
      </c>
      <c r="I27" s="10">
        <v>4</v>
      </c>
      <c r="J27" s="10">
        <v>0</v>
      </c>
      <c r="K27" s="10">
        <v>0</v>
      </c>
      <c r="L27" s="10">
        <v>394</v>
      </c>
    </row>
    <row r="28" spans="1:12" x14ac:dyDescent="0.3">
      <c r="A28" s="9" t="s">
        <v>46</v>
      </c>
      <c r="B28" s="9" t="s">
        <v>47</v>
      </c>
      <c r="C28" s="9" t="s">
        <v>9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1</v>
      </c>
    </row>
    <row r="29" spans="1:12" x14ac:dyDescent="0.3">
      <c r="A29" s="9" t="s">
        <v>48</v>
      </c>
      <c r="B29" s="9" t="s">
        <v>49</v>
      </c>
      <c r="C29" s="9" t="s">
        <v>1</v>
      </c>
      <c r="D29" s="10">
        <v>73</v>
      </c>
      <c r="E29" s="10">
        <v>1</v>
      </c>
      <c r="F29" s="10">
        <v>39</v>
      </c>
      <c r="G29" s="10">
        <v>0</v>
      </c>
      <c r="H29" s="10">
        <v>0</v>
      </c>
      <c r="I29" s="10">
        <v>1</v>
      </c>
      <c r="J29" s="10">
        <v>0</v>
      </c>
      <c r="K29" s="10">
        <v>2</v>
      </c>
      <c r="L29" s="10">
        <v>116</v>
      </c>
    </row>
    <row r="30" spans="1:12" x14ac:dyDescent="0.3">
      <c r="A30" s="9" t="s">
        <v>50</v>
      </c>
      <c r="B30" s="9" t="s">
        <v>51</v>
      </c>
      <c r="C30" s="9" t="s">
        <v>1</v>
      </c>
      <c r="D30" s="10">
        <v>0</v>
      </c>
      <c r="E30" s="10">
        <v>0</v>
      </c>
      <c r="F30" s="10">
        <v>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2</v>
      </c>
    </row>
    <row r="31" spans="1:12" x14ac:dyDescent="0.3">
      <c r="A31" s="9" t="s">
        <v>130</v>
      </c>
      <c r="B31" s="9" t="s">
        <v>131</v>
      </c>
      <c r="C31" s="9" t="s">
        <v>6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1</v>
      </c>
    </row>
    <row r="32" spans="1:12" x14ac:dyDescent="0.3">
      <c r="A32" s="9" t="s">
        <v>52</v>
      </c>
      <c r="B32" s="9" t="s">
        <v>53</v>
      </c>
      <c r="C32" s="9" t="s">
        <v>9</v>
      </c>
      <c r="D32" s="10">
        <v>28</v>
      </c>
      <c r="E32" s="10">
        <v>15</v>
      </c>
      <c r="F32" s="10">
        <v>3</v>
      </c>
      <c r="G32" s="10">
        <v>3</v>
      </c>
      <c r="H32" s="10">
        <v>0</v>
      </c>
      <c r="I32" s="10">
        <v>0</v>
      </c>
      <c r="J32" s="10">
        <v>1</v>
      </c>
      <c r="K32" s="10">
        <v>0</v>
      </c>
      <c r="L32" s="10">
        <v>50</v>
      </c>
    </row>
    <row r="33" spans="1:12" x14ac:dyDescent="0.3">
      <c r="A33" s="9" t="s">
        <v>54</v>
      </c>
      <c r="B33" s="9" t="s">
        <v>55</v>
      </c>
      <c r="C33" s="9" t="s">
        <v>1</v>
      </c>
      <c r="D33" s="10">
        <v>6</v>
      </c>
      <c r="E33" s="10">
        <v>0</v>
      </c>
      <c r="F33" s="10">
        <v>12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18</v>
      </c>
    </row>
    <row r="34" spans="1:12" x14ac:dyDescent="0.3">
      <c r="A34" s="9" t="s">
        <v>56</v>
      </c>
      <c r="B34" s="9" t="s">
        <v>57</v>
      </c>
      <c r="C34" s="9" t="s">
        <v>1</v>
      </c>
      <c r="D34" s="10">
        <v>0</v>
      </c>
      <c r="E34" s="10">
        <v>0</v>
      </c>
      <c r="F34" s="10">
        <v>6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6</v>
      </c>
    </row>
    <row r="35" spans="1:12" x14ac:dyDescent="0.3">
      <c r="A35" s="9" t="s">
        <v>58</v>
      </c>
      <c r="B35" s="9" t="s">
        <v>59</v>
      </c>
      <c r="C35" s="9" t="s">
        <v>9</v>
      </c>
      <c r="D35" s="10">
        <v>25</v>
      </c>
      <c r="E35" s="10">
        <v>3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28</v>
      </c>
    </row>
    <row r="36" spans="1:12" x14ac:dyDescent="0.3">
      <c r="A36" s="9" t="s">
        <v>60</v>
      </c>
      <c r="B36" s="9" t="s">
        <v>61</v>
      </c>
      <c r="C36" s="9" t="s">
        <v>6</v>
      </c>
      <c r="D36" s="10">
        <v>1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1</v>
      </c>
    </row>
    <row r="37" spans="1:12" x14ac:dyDescent="0.3">
      <c r="A37" s="9" t="s">
        <v>62</v>
      </c>
      <c r="B37" s="9" t="s">
        <v>63</v>
      </c>
      <c r="C37" s="9" t="s">
        <v>6</v>
      </c>
      <c r="D37" s="10">
        <v>4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4</v>
      </c>
    </row>
    <row r="38" spans="1:12" x14ac:dyDescent="0.3">
      <c r="A38" s="9" t="s">
        <v>64</v>
      </c>
      <c r="B38" s="9" t="s">
        <v>65</v>
      </c>
      <c r="C38" s="9" t="s">
        <v>0</v>
      </c>
      <c r="D38" s="10">
        <v>83</v>
      </c>
      <c r="E38" s="10">
        <v>2</v>
      </c>
      <c r="F38" s="10">
        <v>7</v>
      </c>
      <c r="G38" s="10">
        <v>1</v>
      </c>
      <c r="H38" s="10">
        <v>0</v>
      </c>
      <c r="I38" s="10">
        <v>0</v>
      </c>
      <c r="J38" s="10">
        <v>0</v>
      </c>
      <c r="K38" s="10">
        <v>1</v>
      </c>
      <c r="L38" s="10">
        <v>94</v>
      </c>
    </row>
    <row r="39" spans="1:12" x14ac:dyDescent="0.3">
      <c r="A39" s="9" t="s">
        <v>66</v>
      </c>
      <c r="B39" s="9" t="s">
        <v>67</v>
      </c>
      <c r="C39" s="9" t="s">
        <v>0</v>
      </c>
      <c r="D39" s="10">
        <v>11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12</v>
      </c>
    </row>
    <row r="40" spans="1:12" x14ac:dyDescent="0.3">
      <c r="A40" s="9" t="s">
        <v>68</v>
      </c>
      <c r="B40" s="9" t="s">
        <v>69</v>
      </c>
      <c r="C40" s="9" t="s">
        <v>0</v>
      </c>
      <c r="D40" s="10">
        <v>6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7</v>
      </c>
    </row>
    <row r="41" spans="1:12" x14ac:dyDescent="0.3">
      <c r="A41" s="9" t="s">
        <v>70</v>
      </c>
      <c r="B41" s="9" t="s">
        <v>71</v>
      </c>
      <c r="C41" s="9" t="s">
        <v>0</v>
      </c>
      <c r="D41" s="10">
        <v>82</v>
      </c>
      <c r="E41" s="10">
        <v>5</v>
      </c>
      <c r="F41" s="10">
        <v>8</v>
      </c>
      <c r="G41" s="10">
        <v>1</v>
      </c>
      <c r="H41" s="10">
        <v>0</v>
      </c>
      <c r="I41" s="10">
        <v>1</v>
      </c>
      <c r="J41" s="10">
        <v>0</v>
      </c>
      <c r="K41" s="10">
        <v>0</v>
      </c>
      <c r="L41" s="10">
        <v>97</v>
      </c>
    </row>
    <row r="42" spans="1:12" x14ac:dyDescent="0.3">
      <c r="A42" s="9" t="s">
        <v>72</v>
      </c>
      <c r="B42" s="9" t="s">
        <v>73</v>
      </c>
      <c r="C42" s="9" t="s">
        <v>6</v>
      </c>
      <c r="D42" s="10">
        <v>5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5</v>
      </c>
    </row>
    <row r="43" spans="1:12" x14ac:dyDescent="0.3">
      <c r="A43" s="9" t="s">
        <v>74</v>
      </c>
      <c r="B43" s="9" t="s">
        <v>75</v>
      </c>
      <c r="C43" s="9" t="s">
        <v>9</v>
      </c>
      <c r="D43" s="10">
        <v>4</v>
      </c>
      <c r="E43" s="10">
        <v>1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6</v>
      </c>
    </row>
    <row r="44" spans="1:12" x14ac:dyDescent="0.3">
      <c r="A44" s="9" t="s">
        <v>76</v>
      </c>
      <c r="B44" s="9" t="s">
        <v>77</v>
      </c>
      <c r="C44" s="9" t="s">
        <v>9</v>
      </c>
      <c r="D44" s="10">
        <v>2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2</v>
      </c>
    </row>
    <row r="45" spans="1:12" x14ac:dyDescent="0.3">
      <c r="A45" s="9" t="s">
        <v>78</v>
      </c>
      <c r="B45" s="9" t="s">
        <v>79</v>
      </c>
      <c r="C45" s="9" t="s">
        <v>0</v>
      </c>
      <c r="D45" s="10">
        <v>11</v>
      </c>
      <c r="E45" s="10">
        <v>1</v>
      </c>
      <c r="F45" s="10">
        <v>2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15</v>
      </c>
    </row>
    <row r="46" spans="1:12" x14ac:dyDescent="0.3">
      <c r="A46" s="9" t="s">
        <v>80</v>
      </c>
      <c r="B46" s="9" t="s">
        <v>81</v>
      </c>
      <c r="C46" s="9" t="s">
        <v>0</v>
      </c>
      <c r="D46" s="10">
        <v>10</v>
      </c>
      <c r="E46" s="10">
        <v>0</v>
      </c>
      <c r="F46" s="10">
        <v>4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14</v>
      </c>
    </row>
    <row r="47" spans="1:12" x14ac:dyDescent="0.3">
      <c r="A47" s="9" t="s">
        <v>82</v>
      </c>
      <c r="B47" s="9" t="s">
        <v>83</v>
      </c>
      <c r="C47" s="9" t="s">
        <v>1</v>
      </c>
      <c r="D47" s="10">
        <v>3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3</v>
      </c>
    </row>
    <row r="48" spans="1:12" x14ac:dyDescent="0.3">
      <c r="A48" s="9" t="s">
        <v>84</v>
      </c>
      <c r="B48" s="9" t="s">
        <v>85</v>
      </c>
      <c r="C48" s="9" t="s">
        <v>0</v>
      </c>
      <c r="D48" s="10">
        <v>15</v>
      </c>
      <c r="E48" s="10">
        <v>1</v>
      </c>
      <c r="F48" s="10">
        <v>1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18</v>
      </c>
    </row>
    <row r="49" spans="1:12" x14ac:dyDescent="0.3">
      <c r="A49" s="9" t="s">
        <v>86</v>
      </c>
      <c r="B49" s="9" t="s">
        <v>87</v>
      </c>
      <c r="C49" s="9" t="s">
        <v>1</v>
      </c>
      <c r="D49" s="10">
        <v>5</v>
      </c>
      <c r="E49" s="10">
        <v>1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6</v>
      </c>
    </row>
    <row r="50" spans="1:12" x14ac:dyDescent="0.3">
      <c r="A50" s="9" t="s">
        <v>88</v>
      </c>
      <c r="B50" s="9" t="s">
        <v>89</v>
      </c>
      <c r="C50" s="9" t="s">
        <v>6</v>
      </c>
      <c r="D50" s="10">
        <v>6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6</v>
      </c>
    </row>
    <row r="51" spans="1:12" x14ac:dyDescent="0.3">
      <c r="A51" s="9" t="s">
        <v>90</v>
      </c>
      <c r="B51" s="9" t="s">
        <v>91</v>
      </c>
      <c r="C51" s="9" t="s">
        <v>6</v>
      </c>
      <c r="D51" s="10">
        <v>1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</row>
    <row r="52" spans="1:12" x14ac:dyDescent="0.3">
      <c r="A52" s="9" t="s">
        <v>92</v>
      </c>
      <c r="B52" s="9" t="s">
        <v>93</v>
      </c>
      <c r="C52" s="9" t="s">
        <v>6</v>
      </c>
      <c r="D52" s="10">
        <v>41</v>
      </c>
      <c r="E52" s="10">
        <v>4</v>
      </c>
      <c r="F52" s="10">
        <v>2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48</v>
      </c>
    </row>
    <row r="53" spans="1:12" x14ac:dyDescent="0.3">
      <c r="A53" s="9" t="s">
        <v>94</v>
      </c>
      <c r="B53" s="9" t="s">
        <v>95</v>
      </c>
      <c r="C53" s="9" t="s">
        <v>6</v>
      </c>
      <c r="D53" s="10">
        <v>4</v>
      </c>
      <c r="E53" s="10">
        <v>0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5</v>
      </c>
    </row>
    <row r="54" spans="1:12" x14ac:dyDescent="0.3">
      <c r="A54" s="9" t="s">
        <v>96</v>
      </c>
      <c r="B54" s="9" t="s">
        <v>97</v>
      </c>
      <c r="C54" s="9" t="s">
        <v>6</v>
      </c>
      <c r="D54" s="10">
        <v>1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</v>
      </c>
    </row>
    <row r="55" spans="1:12" x14ac:dyDescent="0.3">
      <c r="A55" s="9" t="s">
        <v>98</v>
      </c>
      <c r="B55" s="9" t="s">
        <v>99</v>
      </c>
      <c r="C55" s="9" t="s">
        <v>0</v>
      </c>
      <c r="D55" s="10">
        <v>143</v>
      </c>
      <c r="E55" s="10">
        <v>18</v>
      </c>
      <c r="F55" s="10">
        <v>41</v>
      </c>
      <c r="G55" s="10">
        <v>4</v>
      </c>
      <c r="H55" s="10">
        <v>0</v>
      </c>
      <c r="I55" s="10">
        <v>3</v>
      </c>
      <c r="J55" s="10">
        <v>0</v>
      </c>
      <c r="K55" s="10">
        <v>0</v>
      </c>
      <c r="L55" s="10">
        <v>209</v>
      </c>
    </row>
    <row r="56" spans="1:12" x14ac:dyDescent="0.3">
      <c r="A56" s="9" t="s">
        <v>100</v>
      </c>
      <c r="B56" s="9" t="s">
        <v>101</v>
      </c>
      <c r="C56" s="9" t="s">
        <v>0</v>
      </c>
      <c r="D56" s="10">
        <v>1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</row>
    <row r="57" spans="1:12" x14ac:dyDescent="0.3">
      <c r="A57" s="9" t="s">
        <v>102</v>
      </c>
      <c r="B57" s="9" t="s">
        <v>103</v>
      </c>
      <c r="C57" s="9" t="s">
        <v>1</v>
      </c>
      <c r="D57" s="10">
        <v>3</v>
      </c>
      <c r="E57" s="10">
        <v>0</v>
      </c>
      <c r="F57" s="10">
        <v>11</v>
      </c>
      <c r="G57" s="10">
        <v>0</v>
      </c>
      <c r="H57" s="10">
        <v>0</v>
      </c>
      <c r="I57" s="10">
        <v>1</v>
      </c>
      <c r="J57" s="10">
        <v>0</v>
      </c>
      <c r="K57" s="10">
        <v>0</v>
      </c>
      <c r="L57" s="10">
        <v>15</v>
      </c>
    </row>
    <row r="58" spans="1:12" x14ac:dyDescent="0.3">
      <c r="A58" s="9" t="s">
        <v>104</v>
      </c>
      <c r="B58" s="9" t="s">
        <v>105</v>
      </c>
      <c r="C58" s="9" t="s">
        <v>1</v>
      </c>
      <c r="D58" s="10">
        <v>0</v>
      </c>
      <c r="E58" s="10">
        <v>0</v>
      </c>
      <c r="F58" s="10">
        <v>14</v>
      </c>
      <c r="G58" s="10">
        <v>4</v>
      </c>
      <c r="H58" s="10">
        <v>0</v>
      </c>
      <c r="I58" s="10">
        <v>1</v>
      </c>
      <c r="J58" s="10">
        <v>0</v>
      </c>
      <c r="K58" s="10">
        <v>0</v>
      </c>
      <c r="L58" s="10">
        <v>19</v>
      </c>
    </row>
    <row r="59" spans="1:12" x14ac:dyDescent="0.3">
      <c r="A59" s="9" t="s">
        <v>106</v>
      </c>
      <c r="B59" s="9" t="s">
        <v>107</v>
      </c>
      <c r="C59" s="9" t="s">
        <v>1</v>
      </c>
      <c r="D59" s="10">
        <v>0</v>
      </c>
      <c r="E59" s="10">
        <v>0</v>
      </c>
      <c r="F59" s="10">
        <v>1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1</v>
      </c>
    </row>
    <row r="60" spans="1:12" x14ac:dyDescent="0.3">
      <c r="A60" s="9" t="s">
        <v>108</v>
      </c>
      <c r="B60" s="9" t="s">
        <v>109</v>
      </c>
      <c r="C60" s="9" t="s">
        <v>1</v>
      </c>
      <c r="D60" s="10">
        <v>1</v>
      </c>
      <c r="E60" s="10">
        <v>0</v>
      </c>
      <c r="F60" s="10">
        <v>2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3</v>
      </c>
    </row>
    <row r="61" spans="1:12" x14ac:dyDescent="0.3">
      <c r="A61" s="9" t="s">
        <v>110</v>
      </c>
      <c r="B61" s="9" t="s">
        <v>111</v>
      </c>
      <c r="C61" s="9" t="s">
        <v>1</v>
      </c>
      <c r="D61" s="10">
        <v>0</v>
      </c>
      <c r="E61" s="10">
        <v>1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1</v>
      </c>
    </row>
    <row r="62" spans="1:12" x14ac:dyDescent="0.3">
      <c r="A62" s="9" t="s">
        <v>112</v>
      </c>
      <c r="B62" s="9" t="s">
        <v>113</v>
      </c>
      <c r="C62" s="9" t="s">
        <v>1</v>
      </c>
      <c r="D62" s="10">
        <v>2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2</v>
      </c>
    </row>
    <row r="63" spans="1:12" x14ac:dyDescent="0.3">
      <c r="A63" s="9" t="s">
        <v>114</v>
      </c>
      <c r="B63" s="9" t="s">
        <v>115</v>
      </c>
      <c r="C63" s="9" t="s">
        <v>6</v>
      </c>
      <c r="D63" s="10">
        <v>1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1</v>
      </c>
    </row>
    <row r="64" spans="1:12" x14ac:dyDescent="0.3">
      <c r="A64" s="9" t="s">
        <v>116</v>
      </c>
      <c r="B64" s="9" t="s">
        <v>117</v>
      </c>
      <c r="C64" s="9" t="s">
        <v>6</v>
      </c>
      <c r="D64" s="10">
        <v>4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4</v>
      </c>
    </row>
    <row r="65" spans="1:12" x14ac:dyDescent="0.3">
      <c r="A65" s="9" t="s">
        <v>118</v>
      </c>
      <c r="B65" s="9" t="s">
        <v>119</v>
      </c>
      <c r="C65" s="9" t="s">
        <v>6</v>
      </c>
      <c r="D65" s="10">
        <v>1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1</v>
      </c>
    </row>
    <row r="66" spans="1:12" x14ac:dyDescent="0.3">
      <c r="A66" s="9" t="s">
        <v>120</v>
      </c>
      <c r="B66" s="9" t="s">
        <v>121</v>
      </c>
      <c r="C66" s="9" t="s">
        <v>0</v>
      </c>
      <c r="D66" s="10">
        <v>1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1</v>
      </c>
    </row>
    <row r="67" spans="1:12" x14ac:dyDescent="0.3">
      <c r="A67" s="9" t="s">
        <v>122</v>
      </c>
      <c r="B67" s="9" t="s">
        <v>123</v>
      </c>
      <c r="C67" s="9" t="s">
        <v>1</v>
      </c>
      <c r="D67" s="10">
        <v>2</v>
      </c>
      <c r="E67" s="10">
        <v>0</v>
      </c>
      <c r="F67" s="10">
        <v>2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4</v>
      </c>
    </row>
    <row r="68" spans="1:12" x14ac:dyDescent="0.3">
      <c r="A68" s="9" t="s">
        <v>124</v>
      </c>
      <c r="D68" s="10">
        <v>2833</v>
      </c>
      <c r="E68" s="10">
        <v>211</v>
      </c>
      <c r="F68" s="10">
        <v>554</v>
      </c>
      <c r="G68" s="10">
        <v>30</v>
      </c>
      <c r="H68" s="10">
        <v>3</v>
      </c>
      <c r="I68" s="10">
        <v>22</v>
      </c>
      <c r="J68" s="10">
        <v>2</v>
      </c>
      <c r="K68" s="10">
        <v>8</v>
      </c>
      <c r="L68" s="10">
        <v>3663</v>
      </c>
    </row>
    <row r="69" spans="1:12" x14ac:dyDescent="0.3">
      <c r="C69" s="11" t="s">
        <v>9</v>
      </c>
      <c r="D69" s="12">
        <f>SUMIF($C$6:$C$68,$C$69,Table2[Male_EN])</f>
        <v>982</v>
      </c>
      <c r="E69" s="12">
        <f>SUMIF($C$6:$C$68,$C$69,Table2[Male_FR])</f>
        <v>83</v>
      </c>
      <c r="F69" s="12">
        <f>SUMIF($C$6:$C$68,$C$69,Table2[Female_EN])</f>
        <v>98</v>
      </c>
      <c r="G69" s="12">
        <f>SUMIF($C$6:$C$68,$C$69,Table2[Female_FR])</f>
        <v>4</v>
      </c>
      <c r="H69" s="12">
        <f>SUMIF($C$6:$C$68,$C$69,Table2[Other_EN])</f>
        <v>0</v>
      </c>
      <c r="I69" s="12">
        <f>SUMIF($C$6:$C$68,$C$69,Table2[NotDisclose_EN])</f>
        <v>8</v>
      </c>
      <c r="J69" s="12">
        <f>SUMIF($C$6:$C$68,$C$69,Table2[NotDisclose_FR])</f>
        <v>2</v>
      </c>
      <c r="K69" s="12">
        <f>SUMIF($C$6:$C$68,$C$69,Table2[Trans_EN])</f>
        <v>4</v>
      </c>
      <c r="L69" s="12">
        <f>SUMIF($C$6:$C$68,$C$69,Table2[Total])</f>
        <v>1181</v>
      </c>
    </row>
    <row r="70" spans="1:12" x14ac:dyDescent="0.3">
      <c r="C70" s="11" t="s">
        <v>6</v>
      </c>
      <c r="D70" s="12">
        <f>SUMIF($C$6:$C$68,$C$70,Table2[Male_EN])</f>
        <v>1354</v>
      </c>
      <c r="E70" s="12">
        <f>SUMIF($C$6:$C$68,$C$70,Table2[Male_FR])</f>
        <v>96</v>
      </c>
      <c r="F70" s="12">
        <f>SUMIF($C$6:$C$68,$C$70,Table2[Female_EN])</f>
        <v>112</v>
      </c>
      <c r="G70" s="12">
        <f>SUMIF($C$6:$C$68,$C$70,Table2[Female_FR])</f>
        <v>9</v>
      </c>
      <c r="H70" s="12">
        <f>SUMIF($C$6:$C$68,$C$70,Table2[Other_EN])</f>
        <v>0</v>
      </c>
      <c r="I70" s="12">
        <f>SUMIF($C$6:$C$68,$C$70,Table2[NotDisclose_EN])</f>
        <v>6</v>
      </c>
      <c r="J70" s="12">
        <f>SUMIF($C$6:$C$68,$C$70,Table2[NotDisclose_FR])</f>
        <v>0</v>
      </c>
      <c r="K70" s="12">
        <f>SUMIF($C$6:$C$68,$C$70,Table2[Trans_EN])</f>
        <v>1</v>
      </c>
      <c r="L70" s="12">
        <f>SUMIF($C$6:$C$68,$C$70,Table2[Total])</f>
        <v>1578</v>
      </c>
    </row>
    <row r="71" spans="1:12" x14ac:dyDescent="0.3">
      <c r="C71" s="11" t="s">
        <v>0</v>
      </c>
      <c r="D71" s="12">
        <f>SUMIF($C$6:$C$68,$C$71,Table2[Male_EN])</f>
        <v>363</v>
      </c>
      <c r="E71" s="12">
        <f>SUMIF($C$6:$C$68,$C$71,Table2[Male_FR])</f>
        <v>28</v>
      </c>
      <c r="F71" s="12">
        <f>SUMIF($C$6:$C$68,$C$71,Table2[Female_EN])</f>
        <v>64</v>
      </c>
      <c r="G71" s="12">
        <f>SUMIF($C$6:$C$68,$C$71,Table2[Female_FR])</f>
        <v>8</v>
      </c>
      <c r="H71" s="12">
        <f>SUMIF($C$6:$C$68,$C$71,Table2[Other_EN])</f>
        <v>0</v>
      </c>
      <c r="I71" s="12">
        <f>SUMIF($C$6:$C$68,$C$71,Table2[NotDisclose_EN])</f>
        <v>4</v>
      </c>
      <c r="J71" s="12">
        <f>SUMIF($C$6:$C$68,$C$71,Table2[NotDisclose_FR])</f>
        <v>0</v>
      </c>
      <c r="K71" s="12">
        <f>SUMIF($C$6:$C$68,$C$71,Table2[Trans_EN])</f>
        <v>1</v>
      </c>
      <c r="L71" s="12">
        <f>SUMIF($C$6:$C$68,$C$71,Table2[Total])</f>
        <v>468</v>
      </c>
    </row>
    <row r="72" spans="1:12" x14ac:dyDescent="0.3">
      <c r="C72" s="11" t="s">
        <v>1</v>
      </c>
      <c r="D72" s="12">
        <f>SUMIF($C$6:$C$68,$C$72,Table2[Male_EN])</f>
        <v>134</v>
      </c>
      <c r="E72" s="12">
        <f>SUMIF($C$6:$C$68,$C$72,Table2[Male_FR])</f>
        <v>4</v>
      </c>
      <c r="F72" s="12">
        <f>SUMIF($C$6:$C$68,$C$72,Table2[Female_EN])</f>
        <v>280</v>
      </c>
      <c r="G72" s="12">
        <f>SUMIF($C$6:$C$68,$C$72,Table2[Female_FR])</f>
        <v>9</v>
      </c>
      <c r="H72" s="12">
        <f>SUMIF($C$6:$C$68,$C$72,Table2[Other_EN])</f>
        <v>3</v>
      </c>
      <c r="I72" s="12">
        <f>SUMIF($C$6:$C$68,$C$72,Table2[NotDisclose_EN])</f>
        <v>4</v>
      </c>
      <c r="J72" s="12">
        <f>SUMIF($C$6:$C$68,$C$72,Table2[NotDisclose_FR])</f>
        <v>0</v>
      </c>
      <c r="K72" s="12">
        <f>SUMIF($C$6:$C$68,$C$72,Table2[Trans_EN])</f>
        <v>2</v>
      </c>
      <c r="L72" s="12">
        <f>SUMIF($C$6:$C$68,$C$72,Table2[Total])</f>
        <v>436</v>
      </c>
    </row>
    <row r="73" spans="1:12" x14ac:dyDescent="0.3">
      <c r="B73" s="13"/>
      <c r="C73" s="11" t="s">
        <v>124</v>
      </c>
      <c r="D73" s="14">
        <f t="shared" ref="D73:L73" si="0">SUM(D69:D72)</f>
        <v>2833</v>
      </c>
      <c r="E73" s="14">
        <f t="shared" si="0"/>
        <v>211</v>
      </c>
      <c r="F73" s="14">
        <f t="shared" si="0"/>
        <v>554</v>
      </c>
      <c r="G73" s="14">
        <f t="shared" si="0"/>
        <v>30</v>
      </c>
      <c r="H73" s="14">
        <f t="shared" si="0"/>
        <v>3</v>
      </c>
      <c r="I73" s="14">
        <f t="shared" si="0"/>
        <v>22</v>
      </c>
      <c r="J73" s="14">
        <f t="shared" si="0"/>
        <v>2</v>
      </c>
      <c r="K73" s="14">
        <f t="shared" si="0"/>
        <v>8</v>
      </c>
      <c r="L73" s="15">
        <f t="shared" si="0"/>
        <v>3663</v>
      </c>
    </row>
    <row r="74" spans="1:12" hidden="1" x14ac:dyDescent="0.3">
      <c r="B74" s="13"/>
    </row>
    <row r="75" spans="1:12" hidden="1" x14ac:dyDescent="0.3">
      <c r="B75" s="13"/>
    </row>
    <row r="76" spans="1:12" hidden="1" x14ac:dyDescent="0.3">
      <c r="B76" s="13"/>
    </row>
  </sheetData>
  <pageMargins left="0.7" right="0.7" top="0.75" bottom="0.75" header="0.3" footer="0.3"/>
  <pageSetup paperSize="5" scale="9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2.10.3 ActOYAP TrdLanGen</vt:lpstr>
      <vt:lpstr>'2.10.3 ActOYAP TrdLanGen'!Print_Titles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OYAP Registration 2023-2024</dc:title>
  <dc:creator>Belcham, Adam (MAESD)</dc:creator>
  <cp:lastModifiedBy>Fish, Jessica (She/Her) (MLITSD)</cp:lastModifiedBy>
  <cp:lastPrinted>2024-12-18T16:09:18Z</cp:lastPrinted>
  <dcterms:created xsi:type="dcterms:W3CDTF">2017-09-14T15:42:46Z</dcterms:created>
  <dcterms:modified xsi:type="dcterms:W3CDTF">2024-12-18T17:25:20Z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2021-09-15T13:38:17Z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7a366891-3af0-4714-b5f4-9bb3c0e990b4</vt:lpwstr>
  </property>
  <property fmtid="{D5CDD505-2E9C-101B-9397-08002B2CF9AE}" pid="8" name="MSIP_Label_034a106e-6316-442c-ad35-738afd673d2b_ContentBits">
    <vt:lpwstr>0</vt:lpwstr>
  </property>
</Properties>
</file>